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tala01\Desktop\"/>
    </mc:Choice>
  </mc:AlternateContent>
  <xr:revisionPtr revIDLastSave="0" documentId="13_ncr:1_{FC36670F-EF98-458A-91DC-1943E0701AF1}" xr6:coauthVersionLast="47" xr6:coauthVersionMax="47" xr10:uidLastSave="{00000000-0000-0000-0000-000000000000}"/>
  <bookViews>
    <workbookView xWindow="51345" yWindow="480" windowWidth="29010" windowHeight="15345" activeTab="2" xr2:uid="{00000000-000D-0000-FFFF-FFFF00000000}"/>
  </bookViews>
  <sheets>
    <sheet name="Tuloslaskelma" sheetId="3" r:id="rId1"/>
    <sheet name="Rahoituslaskelma" sheetId="4" r:id="rId2"/>
    <sheet name="Tase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" i="5" l="1"/>
  <c r="D12" i="5"/>
  <c r="D57" i="5" l="1"/>
  <c r="C37" i="5"/>
  <c r="E27" i="3" l="1"/>
  <c r="D8" i="4" s="1"/>
  <c r="E17" i="3"/>
  <c r="E15" i="3"/>
  <c r="E10" i="3"/>
  <c r="E20" i="3" s="1"/>
  <c r="D7" i="4"/>
  <c r="E28" i="3" l="1"/>
  <c r="E32" i="3" s="1"/>
  <c r="E36" i="3" s="1"/>
  <c r="D6" i="4"/>
  <c r="E37" i="5"/>
  <c r="E31" i="4" l="1"/>
  <c r="E16" i="4"/>
  <c r="D12" i="4"/>
  <c r="E12" i="4" s="1"/>
  <c r="E17" i="4" l="1"/>
  <c r="E32" i="4" s="1"/>
  <c r="E23" i="4"/>
  <c r="E21" i="4"/>
  <c r="E41" i="5" l="1"/>
  <c r="E42" i="5" l="1"/>
  <c r="C57" i="5" l="1"/>
  <c r="E50" i="5"/>
  <c r="E55" i="5"/>
  <c r="E51" i="5"/>
  <c r="E36" i="5"/>
  <c r="C30" i="5"/>
  <c r="E24" i="5"/>
  <c r="E13" i="5"/>
  <c r="D30" i="5" s="1"/>
  <c r="E12" i="5"/>
  <c r="E11" i="5"/>
  <c r="C31" i="4"/>
  <c r="C23" i="4"/>
  <c r="C21" i="4"/>
  <c r="C16" i="4"/>
  <c r="C27" i="3"/>
  <c r="B8" i="4" s="1"/>
  <c r="C17" i="3"/>
  <c r="C15" i="3"/>
  <c r="C10" i="3"/>
  <c r="E30" i="5" l="1"/>
  <c r="C20" i="3"/>
  <c r="B6" i="4" s="1"/>
  <c r="B12" i="4" s="1"/>
  <c r="C28" i="3" l="1"/>
  <c r="C32" i="3" s="1"/>
  <c r="C36" i="3" s="1"/>
  <c r="C12" i="4"/>
  <c r="C17" i="4" s="1"/>
  <c r="C32" i="4" s="1"/>
  <c r="E38" i="5" l="1"/>
  <c r="E57" i="5" s="1"/>
</calcChain>
</file>

<file path=xl/sharedStrings.xml><?xml version="1.0" encoding="utf-8"?>
<sst xmlns="http://schemas.openxmlformats.org/spreadsheetml/2006/main" count="107" uniqueCount="102">
  <si>
    <t>TULOSLASKELMA</t>
  </si>
  <si>
    <t>Liikevaihto</t>
  </si>
  <si>
    <t>Materiaalit ja palvelut</t>
  </si>
  <si>
    <t xml:space="preserve">   Aineet, tarvikkeet ja tavarat</t>
  </si>
  <si>
    <t xml:space="preserve">      Ostot tilikauden aikana</t>
  </si>
  <si>
    <t xml:space="preserve">      Varastojen lisäys (+) tai vähennys (-)</t>
  </si>
  <si>
    <t xml:space="preserve">   Palvelujen ostot</t>
  </si>
  <si>
    <t>Henkilöstökulut</t>
  </si>
  <si>
    <t xml:space="preserve">   Palkat ja palkkiot</t>
  </si>
  <si>
    <t xml:space="preserve">   Henkilösivukulut</t>
  </si>
  <si>
    <t xml:space="preserve">      Eläkekulut</t>
  </si>
  <si>
    <t xml:space="preserve">      Muut henkilösivukulut</t>
  </si>
  <si>
    <t>Poistot ja arvonalentumiset</t>
  </si>
  <si>
    <t xml:space="preserve">   Suunnitelman mukaiset poistot</t>
  </si>
  <si>
    <t xml:space="preserve">   Arvonalentumiset</t>
  </si>
  <si>
    <t>Liiketoiminnan muut kulut</t>
  </si>
  <si>
    <t>Liikeylijäämä (-alijäämä)</t>
  </si>
  <si>
    <t>Rahoitustuotot ja -kulut</t>
  </si>
  <si>
    <t xml:space="preserve">   Korkotuotot</t>
  </si>
  <si>
    <t xml:space="preserve">   Muut rahoitustuotot</t>
  </si>
  <si>
    <t xml:space="preserve">   Kunnalle/kuntayhtymälle maksetut korkokulut</t>
  </si>
  <si>
    <t xml:space="preserve">   Muille maksetut korkokulut</t>
  </si>
  <si>
    <t xml:space="preserve">   Korvaus peruspääomasta</t>
  </si>
  <si>
    <t xml:space="preserve">   Muut rahoituskulut</t>
  </si>
  <si>
    <t>Ylijäämä (alijäämä) ennen satunnaisia eriä</t>
  </si>
  <si>
    <t>Satunnaiset tuotot ja kulut</t>
  </si>
  <si>
    <t xml:space="preserve">   Satunnaiset tuotot</t>
  </si>
  <si>
    <t xml:space="preserve">   Satunnaiset kulut</t>
  </si>
  <si>
    <t>Ylijäämä (alijäämä) ennen varauksia</t>
  </si>
  <si>
    <t>Poistoeron lisäys (-) tai vähennys (+)</t>
  </si>
  <si>
    <t>Vapaaehtoisten varausten lisäys (-) tai vähennys (+)</t>
  </si>
  <si>
    <t>Tuloverot</t>
  </si>
  <si>
    <t>Tilikauden ylijäämä (alijäämä)</t>
  </si>
  <si>
    <t>UTAJÄRVEN KUNTA / MUU TASEYKSIKKÖ / VESI- JA VIEMÄRILAITOS</t>
  </si>
  <si>
    <t>RAHOITUSLASKELMA</t>
  </si>
  <si>
    <t>Toiminnan rahavirta</t>
  </si>
  <si>
    <t xml:space="preserve">      Liikeylijäämä (-alijäämä)</t>
  </si>
  <si>
    <t xml:space="preserve">      Poistot ja arvonalentumiset</t>
  </si>
  <si>
    <t xml:space="preserve">      Rahoitustuotot ja -kulut</t>
  </si>
  <si>
    <t xml:space="preserve">      Satunnaiset erät</t>
  </si>
  <si>
    <t xml:space="preserve">      Tuloverot</t>
  </si>
  <si>
    <t xml:space="preserve">      Tulorahoituksen korjauserät</t>
  </si>
  <si>
    <t>Investointien rahavirta</t>
  </si>
  <si>
    <t xml:space="preserve">      Investointimenot</t>
  </si>
  <si>
    <t xml:space="preserve">      Rahoitusosuudet investointimenoihin</t>
  </si>
  <si>
    <t xml:space="preserve">      Pysyvien vastaavien hyödykkeiden luovutustulot</t>
  </si>
  <si>
    <t>Toiminnan ja investointien rahavirta</t>
  </si>
  <si>
    <t>Rahoituksen rahavirta</t>
  </si>
  <si>
    <t>Antolainauksen muutokset</t>
  </si>
  <si>
    <t>Lainakannan muutokset</t>
  </si>
  <si>
    <t>Oman pääoman muutokset</t>
  </si>
  <si>
    <t>Muut maksuvalmiuden muutokset</t>
  </si>
  <si>
    <t xml:space="preserve">      Toimeksiantojen varojen ja pääomien muutokset</t>
  </si>
  <si>
    <t xml:space="preserve">      Vaihto-omaisuuden muutos</t>
  </si>
  <si>
    <t xml:space="preserve">      Saamisten muutos kunnalta/kuntayhtymältä</t>
  </si>
  <si>
    <t xml:space="preserve">      Saamisten muutos muilta</t>
  </si>
  <si>
    <t xml:space="preserve">      Korottomien velkojen muutos kunnalta/ky:ltä</t>
  </si>
  <si>
    <t xml:space="preserve">      Korottomien velkojen muutos muilta</t>
  </si>
  <si>
    <t>Rahavarojen muutos</t>
  </si>
  <si>
    <t xml:space="preserve">      Rahavarojen muutos</t>
  </si>
  <si>
    <t xml:space="preserve">          Rahavarat 31.12.</t>
  </si>
  <si>
    <t xml:space="preserve">          Rahavarat 1.1.</t>
  </si>
  <si>
    <t>TASE</t>
  </si>
  <si>
    <t>Muutos</t>
  </si>
  <si>
    <t>VASTAAVAA</t>
  </si>
  <si>
    <t>PYSYVÄT VASTAAVAT</t>
  </si>
  <si>
    <t>Aineettomat hyödykkeet</t>
  </si>
  <si>
    <t>Aineelliset hyödykkeet</t>
  </si>
  <si>
    <t xml:space="preserve">  Maa- ja vesialueet</t>
  </si>
  <si>
    <t xml:space="preserve">  Kiinteät rakenteet ja laitteet</t>
  </si>
  <si>
    <t xml:space="preserve">  Koneet ja kalusto</t>
  </si>
  <si>
    <t>Sijoitukset</t>
  </si>
  <si>
    <t>TOIMEKSIANTOJEN VARAT</t>
  </si>
  <si>
    <t>VAIHTUVAT VASTAAVAT</t>
  </si>
  <si>
    <t>Vaihto-omaisuus</t>
  </si>
  <si>
    <t>Saamiset</t>
  </si>
  <si>
    <t>Pitkäaikaiset saamiset</t>
  </si>
  <si>
    <t xml:space="preserve">  Myyntisaamiset</t>
  </si>
  <si>
    <t>Lyhytaikaiset saamiset</t>
  </si>
  <si>
    <t>Rahoitusarvopaperit</t>
  </si>
  <si>
    <t>Rahat ja pankkisaamiset</t>
  </si>
  <si>
    <t>VASTAAVAA YHTEENSÄ</t>
  </si>
  <si>
    <t>VASTATTAVAA</t>
  </si>
  <si>
    <t>OMA PÄÄOMA</t>
  </si>
  <si>
    <t>Peruspääoma</t>
  </si>
  <si>
    <t>Edellisten tilikausien ylijäämä (alijäämä)</t>
  </si>
  <si>
    <t>POISTOERO JA VAPAAEHTOISET VARAUKSET</t>
  </si>
  <si>
    <t>PAKOLLISET VARAUKSET</t>
  </si>
  <si>
    <t>TOIMEKSIANTOJEN PÄÄOMAT</t>
  </si>
  <si>
    <t>VIERAS PÄÄOMA</t>
  </si>
  <si>
    <t>Pitkäaikainen</t>
  </si>
  <si>
    <t xml:space="preserve">  Ostovelat</t>
  </si>
  <si>
    <t xml:space="preserve">  Korottomat velat kunnalta/kuntayhtymältä</t>
  </si>
  <si>
    <t xml:space="preserve">  Muut velat/Liittymismaksut ja muut velat</t>
  </si>
  <si>
    <t xml:space="preserve">  Siirtovelat</t>
  </si>
  <si>
    <t>Lyhytaikainen</t>
  </si>
  <si>
    <t>VASTATTAVAA YHTEENSÄ</t>
  </si>
  <si>
    <t xml:space="preserve">  Vapaaehtoiset varaukset</t>
  </si>
  <si>
    <t>01 - 12</t>
  </si>
  <si>
    <t xml:space="preserve">  Poistoero</t>
  </si>
  <si>
    <t>1.1.-31.12.2024</t>
  </si>
  <si>
    <t>1.1.-31.12.2025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</si>
</sst>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2" fillId="0" borderId="0" xfId="0" applyNumberFormat="1" applyFo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4" fontId="0" fillId="0" borderId="0" xfId="0" applyNumberFormat="1"/>
    <xf numFmtId="4" fontId="0" fillId="0" borderId="1" xfId="0" applyNumberFormat="1" applyBorder="1"/>
    <xf numFmtId="4" fontId="0" fillId="0" borderId="2" xfId="0" applyNumberFormat="1" applyBorder="1"/>
    <xf numFmtId="14" fontId="2" fillId="0" borderId="0" xfId="0" applyNumberFormat="1" applyFont="1" applyAlignment="1">
      <alignment horizontal="center"/>
    </xf>
    <xf numFmtId="4" fontId="1" fillId="0" borderId="0" xfId="0" applyNumberFormat="1" applyFont="1"/>
    <xf numFmtId="4" fontId="1" fillId="0" borderId="2" xfId="0" applyNumberFormat="1" applyFont="1" applyBorder="1"/>
    <xf numFmtId="49" fontId="2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ali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workbookViewId="0">
      <selection activeCell="C35" sqref="C35"/>
    </sheetView>
  </sheetViews>
  <sheetFormatPr defaultRowHeight="12.75" x14ac:dyDescent="0.2"/>
  <cols>
    <col min="1" max="1" width="43.5703125" customWidth="1"/>
    <col min="2" max="2" width="11.85546875" customWidth="1"/>
    <col min="3" max="3" width="14.140625" customWidth="1"/>
    <col min="4" max="4" width="11.5703125" customWidth="1"/>
    <col min="5" max="5" width="14.140625" customWidth="1"/>
  </cols>
  <sheetData>
    <row r="1" spans="1:5" x14ac:dyDescent="0.2">
      <c r="A1" s="3" t="s">
        <v>33</v>
      </c>
    </row>
    <row r="2" spans="1:5" x14ac:dyDescent="0.2">
      <c r="A2" s="3"/>
    </row>
    <row r="3" spans="1:5" x14ac:dyDescent="0.2">
      <c r="A3" s="3" t="s">
        <v>0</v>
      </c>
      <c r="C3" s="4" t="s">
        <v>101</v>
      </c>
      <c r="E3" s="4" t="s">
        <v>100</v>
      </c>
    </row>
    <row r="5" spans="1:5" x14ac:dyDescent="0.2">
      <c r="A5" s="3" t="s">
        <v>1</v>
      </c>
      <c r="B5" s="5"/>
      <c r="C5" s="1">
        <v>693708.4</v>
      </c>
      <c r="D5" s="5"/>
      <c r="E5" s="1">
        <v>735468.1</v>
      </c>
    </row>
    <row r="6" spans="1:5" x14ac:dyDescent="0.2">
      <c r="A6" t="s">
        <v>2</v>
      </c>
      <c r="B6" s="5"/>
      <c r="C6" s="5"/>
      <c r="D6" s="5"/>
      <c r="E6" s="5"/>
    </row>
    <row r="7" spans="1:5" x14ac:dyDescent="0.2">
      <c r="A7" t="s">
        <v>3</v>
      </c>
      <c r="C7" s="5"/>
      <c r="E7" s="5"/>
    </row>
    <row r="8" spans="1:5" x14ac:dyDescent="0.2">
      <c r="A8" t="s">
        <v>4</v>
      </c>
      <c r="B8" s="5">
        <v>-118104.55</v>
      </c>
      <c r="C8" s="5"/>
      <c r="D8" s="5">
        <v>-95090.72</v>
      </c>
      <c r="E8" s="5"/>
    </row>
    <row r="9" spans="1:5" x14ac:dyDescent="0.2">
      <c r="A9" t="s">
        <v>5</v>
      </c>
      <c r="B9" s="5"/>
      <c r="C9" s="5"/>
      <c r="D9" s="5"/>
      <c r="E9" s="5"/>
    </row>
    <row r="10" spans="1:5" x14ac:dyDescent="0.2">
      <c r="A10" t="s">
        <v>6</v>
      </c>
      <c r="B10" s="6">
        <v>-233601.42</v>
      </c>
      <c r="C10" s="5">
        <f>B8+B10</f>
        <v>-351705.97000000003</v>
      </c>
      <c r="D10" s="6">
        <v>-353069.33</v>
      </c>
      <c r="E10" s="5">
        <f>D8+D10</f>
        <v>-448160.05000000005</v>
      </c>
    </row>
    <row r="11" spans="1:5" x14ac:dyDescent="0.2">
      <c r="A11" t="s">
        <v>7</v>
      </c>
      <c r="B11" s="5"/>
      <c r="C11" s="5"/>
      <c r="D11" s="5"/>
      <c r="E11" s="5"/>
    </row>
    <row r="12" spans="1:5" x14ac:dyDescent="0.2">
      <c r="A12" t="s">
        <v>8</v>
      </c>
      <c r="B12" s="5">
        <v>-164650.5</v>
      </c>
      <c r="C12" s="5"/>
      <c r="D12" s="5">
        <v>-165673.67000000001</v>
      </c>
      <c r="E12" s="5"/>
    </row>
    <row r="13" spans="1:5" x14ac:dyDescent="0.2">
      <c r="A13" t="s">
        <v>9</v>
      </c>
      <c r="B13" s="5"/>
      <c r="C13" s="5"/>
      <c r="D13" s="5"/>
      <c r="E13" s="5"/>
    </row>
    <row r="14" spans="1:5" x14ac:dyDescent="0.2">
      <c r="A14" t="s">
        <v>10</v>
      </c>
      <c r="B14" s="5">
        <v>-32755.59</v>
      </c>
      <c r="C14" s="5"/>
      <c r="D14" s="5">
        <v>-34722.239999999998</v>
      </c>
      <c r="E14" s="5"/>
    </row>
    <row r="15" spans="1:5" x14ac:dyDescent="0.2">
      <c r="A15" t="s">
        <v>11</v>
      </c>
      <c r="B15" s="6">
        <v>-4338.9399999999996</v>
      </c>
      <c r="C15" s="5">
        <f>B12+B14+B15</f>
        <v>-201745.03</v>
      </c>
      <c r="D15" s="6">
        <v>-3724.56</v>
      </c>
      <c r="E15" s="5">
        <f>D12+D14+D15</f>
        <v>-204120.47</v>
      </c>
    </row>
    <row r="16" spans="1:5" x14ac:dyDescent="0.2">
      <c r="A16" t="s">
        <v>12</v>
      </c>
      <c r="B16" s="5"/>
      <c r="C16" s="5"/>
      <c r="D16" s="5"/>
      <c r="E16" s="5"/>
    </row>
    <row r="17" spans="1:5" x14ac:dyDescent="0.2">
      <c r="A17" t="s">
        <v>13</v>
      </c>
      <c r="B17" s="5">
        <v>-133449.94</v>
      </c>
      <c r="C17" s="5">
        <f>B17+B19</f>
        <v>-133449.94</v>
      </c>
      <c r="D17" s="5">
        <v>-140351.4</v>
      </c>
      <c r="E17" s="5">
        <f>D17+D19</f>
        <v>-140351.4</v>
      </c>
    </row>
    <row r="18" spans="1:5" x14ac:dyDescent="0.2">
      <c r="A18" t="s">
        <v>14</v>
      </c>
      <c r="B18" s="6"/>
      <c r="D18" s="6"/>
    </row>
    <row r="19" spans="1:5" ht="13.5" thickBot="1" x14ac:dyDescent="0.25">
      <c r="A19" t="s">
        <v>15</v>
      </c>
      <c r="B19" s="6"/>
      <c r="C19" s="7">
        <v>-10476.049999999999</v>
      </c>
      <c r="D19" s="6"/>
      <c r="E19" s="7">
        <v>-11018.65</v>
      </c>
    </row>
    <row r="20" spans="1:5" x14ac:dyDescent="0.2">
      <c r="A20" s="3" t="s">
        <v>16</v>
      </c>
      <c r="B20" s="5"/>
      <c r="C20" s="1">
        <f>SUM(C5:C19)</f>
        <v>-3668.5900000000074</v>
      </c>
      <c r="D20" s="5"/>
      <c r="E20" s="1">
        <f>SUM(E5:E19)</f>
        <v>-68182.470000000059</v>
      </c>
    </row>
    <row r="21" spans="1:5" x14ac:dyDescent="0.2">
      <c r="A21" s="2" t="s">
        <v>17</v>
      </c>
      <c r="B21" s="5"/>
      <c r="D21" s="5"/>
    </row>
    <row r="22" spans="1:5" x14ac:dyDescent="0.2">
      <c r="A22" s="2" t="s">
        <v>18</v>
      </c>
      <c r="B22" s="5"/>
      <c r="C22" s="5"/>
      <c r="D22" s="5"/>
      <c r="E22" s="5"/>
    </row>
    <row r="23" spans="1:5" x14ac:dyDescent="0.2">
      <c r="A23" s="2" t="s">
        <v>19</v>
      </c>
      <c r="B23" s="5">
        <v>92.06</v>
      </c>
      <c r="C23" s="5"/>
      <c r="D23" s="5">
        <v>20.39</v>
      </c>
      <c r="E23" s="5"/>
    </row>
    <row r="24" spans="1:5" x14ac:dyDescent="0.2">
      <c r="A24" s="2" t="s">
        <v>20</v>
      </c>
      <c r="B24" s="5"/>
      <c r="C24" s="5"/>
      <c r="D24" s="5"/>
      <c r="E24" s="5"/>
    </row>
    <row r="25" spans="1:5" x14ac:dyDescent="0.2">
      <c r="A25" s="2" t="s">
        <v>21</v>
      </c>
      <c r="B25" s="5"/>
      <c r="C25" s="5"/>
      <c r="D25" s="5"/>
      <c r="E25" s="5"/>
    </row>
    <row r="26" spans="1:5" x14ac:dyDescent="0.2">
      <c r="A26" s="2" t="s">
        <v>22</v>
      </c>
      <c r="B26" s="5">
        <v>-44849.21</v>
      </c>
      <c r="C26" s="5"/>
      <c r="D26" s="5">
        <v>-89698.42</v>
      </c>
      <c r="E26" s="5"/>
    </row>
    <row r="27" spans="1:5" ht="13.5" thickBot="1" x14ac:dyDescent="0.25">
      <c r="A27" s="2" t="s">
        <v>23</v>
      </c>
      <c r="B27" s="6">
        <v>0</v>
      </c>
      <c r="C27" s="7">
        <f>SUM(B22:B27)</f>
        <v>-44757.15</v>
      </c>
      <c r="D27" s="6">
        <v>-11.56</v>
      </c>
      <c r="E27" s="7">
        <f>SUM(D22:D27)</f>
        <v>-89689.59</v>
      </c>
    </row>
    <row r="28" spans="1:5" x14ac:dyDescent="0.2">
      <c r="A28" s="3" t="s">
        <v>24</v>
      </c>
      <c r="B28" s="5"/>
      <c r="C28" s="1">
        <f>SUM(C20:C27)</f>
        <v>-48425.740000000005</v>
      </c>
      <c r="D28" s="5"/>
      <c r="E28" s="1">
        <f>SUM(E20:E27)</f>
        <v>-157872.06000000006</v>
      </c>
    </row>
    <row r="29" spans="1:5" x14ac:dyDescent="0.2">
      <c r="A29" s="2" t="s">
        <v>25</v>
      </c>
      <c r="B29" s="5"/>
      <c r="C29" s="5"/>
      <c r="D29" s="5"/>
      <c r="E29" s="5"/>
    </row>
    <row r="30" spans="1:5" x14ac:dyDescent="0.2">
      <c r="A30" s="2" t="s">
        <v>26</v>
      </c>
      <c r="B30" s="5"/>
      <c r="C30" s="5"/>
      <c r="D30" s="5"/>
      <c r="E30" s="5"/>
    </row>
    <row r="31" spans="1:5" ht="13.5" thickBot="1" x14ac:dyDescent="0.25">
      <c r="A31" s="2" t="s">
        <v>27</v>
      </c>
      <c r="B31" s="6"/>
      <c r="C31" s="7"/>
      <c r="D31" s="6"/>
      <c r="E31" s="7"/>
    </row>
    <row r="32" spans="1:5" x14ac:dyDescent="0.2">
      <c r="A32" s="3" t="s">
        <v>28</v>
      </c>
      <c r="B32" s="5"/>
      <c r="C32" s="1">
        <f>SUM(C28:C31)</f>
        <v>-48425.740000000005</v>
      </c>
      <c r="D32" s="5"/>
      <c r="E32" s="1">
        <f>SUM(E28:E31)</f>
        <v>-157872.06000000006</v>
      </c>
    </row>
    <row r="33" spans="1:5" x14ac:dyDescent="0.2">
      <c r="A33" s="2" t="s">
        <v>29</v>
      </c>
      <c r="B33" s="5"/>
      <c r="C33" s="5">
        <v>23333.34</v>
      </c>
      <c r="D33" s="5"/>
      <c r="E33" s="5">
        <v>23333.34</v>
      </c>
    </row>
    <row r="34" spans="1:5" x14ac:dyDescent="0.2">
      <c r="A34" s="2" t="s">
        <v>30</v>
      </c>
      <c r="B34" s="5"/>
      <c r="C34" s="5">
        <v>-150000</v>
      </c>
      <c r="D34" s="5"/>
      <c r="E34" s="5">
        <v>0</v>
      </c>
    </row>
    <row r="35" spans="1:5" ht="13.5" thickBot="1" x14ac:dyDescent="0.25">
      <c r="A35" s="2" t="s">
        <v>31</v>
      </c>
      <c r="B35" s="5"/>
      <c r="C35" s="7"/>
      <c r="D35" s="5"/>
      <c r="E35" s="7"/>
    </row>
    <row r="36" spans="1:5" x14ac:dyDescent="0.2">
      <c r="A36" s="3" t="s">
        <v>32</v>
      </c>
      <c r="B36" s="5"/>
      <c r="C36" s="1">
        <f>SUM(C32:C35)</f>
        <v>-175092.4</v>
      </c>
      <c r="D36" s="5"/>
      <c r="E36" s="1">
        <f>SUM(E32:E35)</f>
        <v>-134538.72000000006</v>
      </c>
    </row>
    <row r="38" spans="1:5" x14ac:dyDescent="0.2">
      <c r="C38" s="5"/>
    </row>
  </sheetData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workbookViewId="0">
      <selection activeCell="B31" sqref="B31"/>
    </sheetView>
  </sheetViews>
  <sheetFormatPr defaultRowHeight="12.75" x14ac:dyDescent="0.2"/>
  <cols>
    <col min="1" max="1" width="44.140625" customWidth="1"/>
    <col min="2" max="2" width="15.140625" customWidth="1"/>
    <col min="3" max="3" width="10.85546875" customWidth="1"/>
    <col min="4" max="4" width="15" customWidth="1"/>
    <col min="5" max="5" width="11.85546875" customWidth="1"/>
  </cols>
  <sheetData>
    <row r="1" spans="1:5" x14ac:dyDescent="0.2">
      <c r="A1" s="3" t="s">
        <v>33</v>
      </c>
    </row>
    <row r="2" spans="1:5" x14ac:dyDescent="0.2">
      <c r="A2" s="3"/>
      <c r="B2" s="11" t="s">
        <v>98</v>
      </c>
      <c r="D2" s="11" t="s">
        <v>98</v>
      </c>
    </row>
    <row r="3" spans="1:5" x14ac:dyDescent="0.2">
      <c r="A3" s="3" t="s">
        <v>34</v>
      </c>
      <c r="B3" s="4">
        <v>2025</v>
      </c>
      <c r="D3" s="4">
        <v>2024</v>
      </c>
    </row>
    <row r="5" spans="1:5" x14ac:dyDescent="0.2">
      <c r="A5" s="3" t="s">
        <v>35</v>
      </c>
    </row>
    <row r="6" spans="1:5" x14ac:dyDescent="0.2">
      <c r="A6" s="2" t="s">
        <v>36</v>
      </c>
      <c r="B6" s="9">
        <f>Tuloslaskelma!C20</f>
        <v>-3668.5900000000074</v>
      </c>
      <c r="C6" s="5"/>
      <c r="D6" s="5">
        <f>Tuloslaskelma!E20</f>
        <v>-68182.470000000059</v>
      </c>
      <c r="E6" s="5"/>
    </row>
    <row r="7" spans="1:5" x14ac:dyDescent="0.2">
      <c r="A7" s="2" t="s">
        <v>37</v>
      </c>
      <c r="B7" s="5">
        <v>133449.94</v>
      </c>
      <c r="C7" s="5"/>
      <c r="D7" s="5">
        <f>-(Tuloslaskelma!D17)</f>
        <v>140351.4</v>
      </c>
      <c r="E7" s="5"/>
    </row>
    <row r="8" spans="1:5" x14ac:dyDescent="0.2">
      <c r="A8" s="2" t="s">
        <v>38</v>
      </c>
      <c r="B8" s="9">
        <f>Tuloslaskelma!C27</f>
        <v>-44757.15</v>
      </c>
      <c r="C8" s="5"/>
      <c r="D8" s="5">
        <f>Tuloslaskelma!E27</f>
        <v>-89689.59</v>
      </c>
      <c r="E8" s="5"/>
    </row>
    <row r="9" spans="1:5" x14ac:dyDescent="0.2">
      <c r="A9" s="2" t="s">
        <v>39</v>
      </c>
      <c r="B9" s="5"/>
      <c r="C9" s="5"/>
      <c r="D9" s="5"/>
      <c r="E9" s="5"/>
    </row>
    <row r="10" spans="1:5" x14ac:dyDescent="0.2">
      <c r="A10" s="2" t="s">
        <v>40</v>
      </c>
      <c r="B10" s="5"/>
      <c r="C10" s="5"/>
      <c r="D10" s="5"/>
      <c r="E10" s="5"/>
    </row>
    <row r="11" spans="1:5" ht="13.5" thickBot="1" x14ac:dyDescent="0.25">
      <c r="A11" s="2" t="s">
        <v>41</v>
      </c>
      <c r="B11" s="7"/>
      <c r="C11" s="5"/>
      <c r="D11" s="7"/>
      <c r="E11" s="5"/>
    </row>
    <row r="12" spans="1:5" x14ac:dyDescent="0.2">
      <c r="B12" s="9">
        <f>SUM(B6:B11)</f>
        <v>85024.199999999983</v>
      </c>
      <c r="C12" s="9">
        <f>B12</f>
        <v>85024.199999999983</v>
      </c>
      <c r="D12" s="9">
        <f>SUM(D6:D11)</f>
        <v>-17520.660000000062</v>
      </c>
      <c r="E12" s="9">
        <f>D12</f>
        <v>-17520.660000000062</v>
      </c>
    </row>
    <row r="13" spans="1:5" x14ac:dyDescent="0.2">
      <c r="A13" s="3" t="s">
        <v>42</v>
      </c>
      <c r="B13" s="9"/>
      <c r="C13" s="9"/>
      <c r="D13" s="9"/>
      <c r="E13" s="9"/>
    </row>
    <row r="14" spans="1:5" x14ac:dyDescent="0.2">
      <c r="A14" s="2" t="s">
        <v>43</v>
      </c>
      <c r="B14" s="5">
        <v>0</v>
      </c>
      <c r="C14" s="5"/>
      <c r="D14" s="5">
        <v>-138008.85999999999</v>
      </c>
      <c r="E14" s="5"/>
    </row>
    <row r="15" spans="1:5" x14ac:dyDescent="0.2">
      <c r="A15" s="2" t="s">
        <v>44</v>
      </c>
      <c r="B15" s="5"/>
      <c r="C15" s="5"/>
      <c r="D15" s="5"/>
      <c r="E15" s="5"/>
    </row>
    <row r="16" spans="1:5" ht="13.5" thickBot="1" x14ac:dyDescent="0.25">
      <c r="A16" s="2" t="s">
        <v>45</v>
      </c>
      <c r="B16" s="7"/>
      <c r="C16" s="10">
        <f>SUM(B14:B16)</f>
        <v>0</v>
      </c>
      <c r="D16" s="7"/>
      <c r="E16" s="10">
        <f>SUM(D14:D16)</f>
        <v>-138008.85999999999</v>
      </c>
    </row>
    <row r="17" spans="1:5" x14ac:dyDescent="0.2">
      <c r="A17" s="3" t="s">
        <v>46</v>
      </c>
      <c r="C17" s="1">
        <f>C12+C16</f>
        <v>85024.199999999983</v>
      </c>
      <c r="E17" s="1">
        <f>E12+E16</f>
        <v>-155529.52000000005</v>
      </c>
    </row>
    <row r="18" spans="1:5" x14ac:dyDescent="0.2">
      <c r="B18" s="5"/>
      <c r="C18" s="5"/>
      <c r="D18" s="5"/>
      <c r="E18" s="5"/>
    </row>
    <row r="19" spans="1:5" x14ac:dyDescent="0.2">
      <c r="A19" s="3" t="s">
        <v>47</v>
      </c>
      <c r="B19" s="5"/>
      <c r="C19" s="5"/>
      <c r="D19" s="5"/>
      <c r="E19" s="5"/>
    </row>
    <row r="20" spans="1:5" x14ac:dyDescent="0.2">
      <c r="B20" s="5"/>
      <c r="C20" s="5"/>
      <c r="D20" s="5"/>
      <c r="E20" s="5"/>
    </row>
    <row r="21" spans="1:5" ht="13.5" thickBot="1" x14ac:dyDescent="0.25">
      <c r="A21" s="2" t="s">
        <v>48</v>
      </c>
      <c r="B21" s="7"/>
      <c r="C21" s="5">
        <f>SUM(B21:B21)</f>
        <v>0</v>
      </c>
      <c r="D21" s="7"/>
      <c r="E21" s="5">
        <f>SUM(D21:D21)</f>
        <v>0</v>
      </c>
    </row>
    <row r="22" spans="1:5" x14ac:dyDescent="0.2">
      <c r="B22" s="5"/>
      <c r="C22" s="5"/>
      <c r="D22" s="5"/>
      <c r="E22" s="5"/>
    </row>
    <row r="23" spans="1:5" ht="13.5" thickBot="1" x14ac:dyDescent="0.25">
      <c r="A23" s="2" t="s">
        <v>49</v>
      </c>
      <c r="B23" s="7"/>
      <c r="C23" s="5">
        <f>SUM(B23:B23)</f>
        <v>0</v>
      </c>
      <c r="D23" s="7"/>
      <c r="E23" s="5">
        <f>SUM(D23:D23)</f>
        <v>0</v>
      </c>
    </row>
    <row r="24" spans="1:5" x14ac:dyDescent="0.2">
      <c r="A24" s="2" t="s">
        <v>50</v>
      </c>
      <c r="B24" s="5"/>
      <c r="C24" s="5">
        <v>0</v>
      </c>
      <c r="D24" s="5"/>
      <c r="E24" s="5">
        <v>0</v>
      </c>
    </row>
    <row r="25" spans="1:5" x14ac:dyDescent="0.2">
      <c r="A25" s="2" t="s">
        <v>51</v>
      </c>
      <c r="B25" s="5"/>
      <c r="C25" s="5"/>
      <c r="D25" s="5"/>
      <c r="E25" s="5"/>
    </row>
    <row r="26" spans="1:5" x14ac:dyDescent="0.2">
      <c r="A26" s="2" t="s">
        <v>52</v>
      </c>
      <c r="B26" s="5"/>
      <c r="C26" s="5"/>
      <c r="D26" s="5"/>
      <c r="E26" s="5"/>
    </row>
    <row r="27" spans="1:5" x14ac:dyDescent="0.2">
      <c r="A27" s="2" t="s">
        <v>53</v>
      </c>
      <c r="B27" s="5">
        <v>8570</v>
      </c>
      <c r="C27" s="5"/>
      <c r="D27" s="5">
        <v>12300</v>
      </c>
      <c r="E27" s="5"/>
    </row>
    <row r="28" spans="1:5" x14ac:dyDescent="0.2">
      <c r="A28" s="2" t="s">
        <v>54</v>
      </c>
      <c r="B28" s="5"/>
      <c r="C28" s="5"/>
      <c r="D28" s="5"/>
      <c r="E28" s="5"/>
    </row>
    <row r="29" spans="1:5" x14ac:dyDescent="0.2">
      <c r="A29" s="2" t="s">
        <v>55</v>
      </c>
      <c r="B29" s="5">
        <v>135808.22</v>
      </c>
      <c r="C29" s="5"/>
      <c r="D29" s="5">
        <v>20455.990000000002</v>
      </c>
      <c r="E29" s="5"/>
    </row>
    <row r="30" spans="1:5" x14ac:dyDescent="0.2">
      <c r="A30" s="2" t="s">
        <v>56</v>
      </c>
      <c r="B30" s="9">
        <v>-207231.83</v>
      </c>
      <c r="C30" s="5"/>
      <c r="D30" s="5">
        <v>136402.31</v>
      </c>
      <c r="E30" s="5"/>
    </row>
    <row r="31" spans="1:5" ht="13.5" thickBot="1" x14ac:dyDescent="0.25">
      <c r="A31" s="2" t="s">
        <v>57</v>
      </c>
      <c r="B31" s="7">
        <v>-22170.59</v>
      </c>
      <c r="C31" s="7">
        <f>SUM(B26:B31)</f>
        <v>-85024.199999999983</v>
      </c>
      <c r="D31" s="7">
        <v>-13628.78</v>
      </c>
      <c r="E31" s="7">
        <f>SUM(D26:D31)</f>
        <v>155529.51999999999</v>
      </c>
    </row>
    <row r="32" spans="1:5" x14ac:dyDescent="0.2">
      <c r="A32" s="2" t="s">
        <v>47</v>
      </c>
      <c r="B32" s="5"/>
      <c r="C32" s="1">
        <f>C17+C31</f>
        <v>0</v>
      </c>
      <c r="D32" s="5"/>
      <c r="E32" s="1">
        <f>E17+E31</f>
        <v>0</v>
      </c>
    </row>
    <row r="33" spans="1:5" x14ac:dyDescent="0.2">
      <c r="B33" s="5"/>
      <c r="C33" s="5"/>
      <c r="D33" s="5"/>
      <c r="E33" s="5"/>
    </row>
    <row r="34" spans="1:5" x14ac:dyDescent="0.2">
      <c r="A34" s="3" t="s">
        <v>58</v>
      </c>
      <c r="B34" s="5"/>
      <c r="C34" s="5"/>
      <c r="D34" s="5"/>
      <c r="E34" s="5"/>
    </row>
    <row r="35" spans="1:5" x14ac:dyDescent="0.2">
      <c r="A35" s="2" t="s">
        <v>59</v>
      </c>
      <c r="B35" s="5"/>
      <c r="C35" s="5"/>
      <c r="D35" s="5"/>
      <c r="E35" s="5"/>
    </row>
    <row r="36" spans="1:5" x14ac:dyDescent="0.2">
      <c r="A36" s="2" t="s">
        <v>60</v>
      </c>
      <c r="B36" s="5"/>
      <c r="C36" s="5"/>
      <c r="D36" s="5"/>
      <c r="E36" s="5"/>
    </row>
    <row r="37" spans="1:5" ht="13.5" thickBot="1" x14ac:dyDescent="0.25">
      <c r="A37" s="2" t="s">
        <v>61</v>
      </c>
      <c r="B37" s="7"/>
      <c r="C37" s="5"/>
      <c r="D37" s="7"/>
      <c r="E37" s="5"/>
    </row>
    <row r="38" spans="1:5" x14ac:dyDescent="0.2">
      <c r="B38" s="5"/>
      <c r="C38" s="5"/>
      <c r="D38" s="5"/>
      <c r="E38" s="5"/>
    </row>
  </sheetData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0"/>
  <sheetViews>
    <sheetView tabSelected="1" topLeftCell="A4" workbookViewId="0">
      <selection activeCell="G12" sqref="G12"/>
    </sheetView>
  </sheetViews>
  <sheetFormatPr defaultRowHeight="12.75" x14ac:dyDescent="0.2"/>
  <cols>
    <col min="1" max="1" width="32.85546875" customWidth="1"/>
    <col min="3" max="3" width="14.140625" customWidth="1"/>
    <col min="4" max="4" width="13.42578125" customWidth="1"/>
    <col min="5" max="5" width="14" customWidth="1"/>
    <col min="7" max="7" width="14.5703125" customWidth="1"/>
  </cols>
  <sheetData>
    <row r="1" spans="1:7" x14ac:dyDescent="0.2">
      <c r="A1" s="3" t="s">
        <v>33</v>
      </c>
    </row>
    <row r="2" spans="1:7" x14ac:dyDescent="0.2">
      <c r="A2" s="3"/>
    </row>
    <row r="3" spans="1:7" x14ac:dyDescent="0.2">
      <c r="A3" s="3" t="s">
        <v>62</v>
      </c>
      <c r="C3" s="8">
        <v>45658</v>
      </c>
      <c r="D3" s="3" t="s">
        <v>63</v>
      </c>
      <c r="E3" s="8">
        <v>46022</v>
      </c>
    </row>
    <row r="5" spans="1:7" x14ac:dyDescent="0.2">
      <c r="A5" s="3" t="s">
        <v>64</v>
      </c>
    </row>
    <row r="7" spans="1:7" x14ac:dyDescent="0.2">
      <c r="A7" s="2" t="s">
        <v>65</v>
      </c>
      <c r="C7" s="5"/>
      <c r="D7" s="5"/>
      <c r="E7" s="5"/>
    </row>
    <row r="8" spans="1:7" x14ac:dyDescent="0.2">
      <c r="A8" s="2" t="s">
        <v>66</v>
      </c>
      <c r="C8" s="5"/>
      <c r="D8" s="5"/>
      <c r="E8" s="5"/>
    </row>
    <row r="9" spans="1:7" x14ac:dyDescent="0.2">
      <c r="C9" s="5"/>
      <c r="D9" s="5"/>
      <c r="E9" s="5"/>
    </row>
    <row r="10" spans="1:7" x14ac:dyDescent="0.2">
      <c r="A10" s="2" t="s">
        <v>67</v>
      </c>
      <c r="C10" s="5"/>
      <c r="D10" s="5"/>
      <c r="E10" s="5"/>
    </row>
    <row r="11" spans="1:7" x14ac:dyDescent="0.2">
      <c r="A11" s="2" t="s">
        <v>68</v>
      </c>
      <c r="C11" s="5">
        <v>1051</v>
      </c>
      <c r="D11" s="5"/>
      <c r="E11" s="5">
        <f>C11+D11</f>
        <v>1051</v>
      </c>
      <c r="G11" s="12"/>
    </row>
    <row r="12" spans="1:7" x14ac:dyDescent="0.2">
      <c r="A12" s="2" t="s">
        <v>69</v>
      </c>
      <c r="C12" s="5">
        <v>1645277.77</v>
      </c>
      <c r="D12" s="5">
        <f>-43125.6-56581.32</f>
        <v>-99706.92</v>
      </c>
      <c r="E12" s="5">
        <f>C12+D12</f>
        <v>1545570.85</v>
      </c>
      <c r="G12" s="12"/>
    </row>
    <row r="13" spans="1:7" x14ac:dyDescent="0.2">
      <c r="A13" s="2" t="s">
        <v>70</v>
      </c>
      <c r="C13" s="5">
        <v>156116.28</v>
      </c>
      <c r="D13" s="5">
        <f>-33743.02</f>
        <v>-33743.019999999997</v>
      </c>
      <c r="E13" s="5">
        <f>C13+D13</f>
        <v>122373.26000000001</v>
      </c>
      <c r="G13" s="12"/>
    </row>
    <row r="14" spans="1:7" x14ac:dyDescent="0.2">
      <c r="A14" s="2" t="s">
        <v>71</v>
      </c>
      <c r="C14" s="5"/>
      <c r="D14" s="5"/>
      <c r="E14" s="5"/>
      <c r="G14" s="12"/>
    </row>
    <row r="15" spans="1:7" x14ac:dyDescent="0.2">
      <c r="C15" s="5"/>
      <c r="D15" s="5"/>
      <c r="E15" s="5"/>
    </row>
    <row r="16" spans="1:7" x14ac:dyDescent="0.2">
      <c r="A16" s="2" t="s">
        <v>72</v>
      </c>
      <c r="C16" s="5"/>
      <c r="D16" s="5"/>
      <c r="E16" s="5"/>
    </row>
    <row r="17" spans="1:5" x14ac:dyDescent="0.2">
      <c r="C17" s="5"/>
      <c r="D17" s="5"/>
      <c r="E17" s="5"/>
    </row>
    <row r="18" spans="1:5" x14ac:dyDescent="0.2">
      <c r="A18" s="2" t="s">
        <v>73</v>
      </c>
      <c r="C18" s="5"/>
      <c r="D18" s="5"/>
      <c r="E18" s="5"/>
    </row>
    <row r="19" spans="1:5" x14ac:dyDescent="0.2">
      <c r="A19" s="2" t="s">
        <v>74</v>
      </c>
      <c r="C19" s="5"/>
      <c r="D19" s="5"/>
      <c r="E19" s="5"/>
    </row>
    <row r="20" spans="1:5" x14ac:dyDescent="0.2">
      <c r="C20" s="5"/>
      <c r="D20" s="5"/>
      <c r="E20" s="5"/>
    </row>
    <row r="21" spans="1:5" x14ac:dyDescent="0.2">
      <c r="A21" s="2" t="s">
        <v>75</v>
      </c>
      <c r="C21" s="5"/>
      <c r="D21" s="5"/>
      <c r="E21" s="5"/>
    </row>
    <row r="22" spans="1:5" x14ac:dyDescent="0.2">
      <c r="A22" s="2" t="s">
        <v>76</v>
      </c>
      <c r="C22" s="5"/>
      <c r="D22" s="5"/>
      <c r="E22" s="5"/>
    </row>
    <row r="23" spans="1:5" x14ac:dyDescent="0.2">
      <c r="A23" s="2" t="s">
        <v>78</v>
      </c>
      <c r="C23" s="5"/>
      <c r="D23" s="5"/>
      <c r="E23" s="5"/>
    </row>
    <row r="24" spans="1:5" x14ac:dyDescent="0.2">
      <c r="A24" s="2" t="s">
        <v>77</v>
      </c>
      <c r="C24" s="5">
        <v>172484.78</v>
      </c>
      <c r="D24" s="5">
        <v>-135808.22</v>
      </c>
      <c r="E24" s="5">
        <f>C24+D24</f>
        <v>36676.559999999998</v>
      </c>
    </row>
    <row r="25" spans="1:5" x14ac:dyDescent="0.2">
      <c r="C25" s="5"/>
      <c r="D25" s="5"/>
      <c r="E25" s="5"/>
    </row>
    <row r="26" spans="1:5" x14ac:dyDescent="0.2">
      <c r="A26" s="2" t="s">
        <v>79</v>
      </c>
      <c r="C26" s="5"/>
      <c r="D26" s="5"/>
      <c r="E26" s="5"/>
    </row>
    <row r="27" spans="1:5" x14ac:dyDescent="0.2">
      <c r="C27" s="5"/>
      <c r="D27" s="5"/>
      <c r="E27" s="5"/>
    </row>
    <row r="28" spans="1:5" x14ac:dyDescent="0.2">
      <c r="A28" s="2" t="s">
        <v>80</v>
      </c>
      <c r="C28" s="5"/>
      <c r="D28" s="5"/>
      <c r="E28" s="5"/>
    </row>
    <row r="29" spans="1:5" x14ac:dyDescent="0.2">
      <c r="C29" s="5"/>
      <c r="D29" s="5"/>
      <c r="E29" s="5"/>
    </row>
    <row r="30" spans="1:5" x14ac:dyDescent="0.2">
      <c r="A30" s="3" t="s">
        <v>81</v>
      </c>
      <c r="C30" s="1">
        <f>SUM(C9:C29)</f>
        <v>1974929.83</v>
      </c>
      <c r="D30" s="1">
        <f>SUM(D9:D29)</f>
        <v>-269258.16000000003</v>
      </c>
      <c r="E30" s="1">
        <f>SUM(E9:E29)</f>
        <v>1705671.6700000002</v>
      </c>
    </row>
    <row r="31" spans="1:5" x14ac:dyDescent="0.2">
      <c r="C31" s="5"/>
      <c r="D31" s="5"/>
      <c r="E31" s="5"/>
    </row>
    <row r="32" spans="1:5" x14ac:dyDescent="0.2">
      <c r="C32" s="5"/>
      <c r="D32" s="5"/>
      <c r="E32" s="5"/>
    </row>
    <row r="33" spans="1:7" x14ac:dyDescent="0.2">
      <c r="A33" s="3" t="s">
        <v>82</v>
      </c>
      <c r="C33" s="5"/>
      <c r="D33" s="5"/>
      <c r="E33" s="5"/>
    </row>
    <row r="34" spans="1:7" x14ac:dyDescent="0.2">
      <c r="C34" s="5"/>
      <c r="D34" s="5"/>
      <c r="E34" s="5"/>
    </row>
    <row r="35" spans="1:7" x14ac:dyDescent="0.2">
      <c r="A35" s="2" t="s">
        <v>83</v>
      </c>
      <c r="C35" s="5"/>
      <c r="D35" s="5"/>
      <c r="E35" s="5"/>
    </row>
    <row r="36" spans="1:7" x14ac:dyDescent="0.2">
      <c r="A36" s="2" t="s">
        <v>84</v>
      </c>
      <c r="C36" s="5">
        <v>1494973.63</v>
      </c>
      <c r="D36" s="5"/>
      <c r="E36" s="5">
        <f>C36+D36</f>
        <v>1494973.63</v>
      </c>
    </row>
    <row r="37" spans="1:7" x14ac:dyDescent="0.2">
      <c r="A37" s="2" t="s">
        <v>85</v>
      </c>
      <c r="C37" s="5">
        <f>-2290869.98-134538.72</f>
        <v>-2425408.7000000002</v>
      </c>
      <c r="E37" s="5">
        <f>C37+D37</f>
        <v>-2425408.7000000002</v>
      </c>
      <c r="G37" s="5"/>
    </row>
    <row r="38" spans="1:7" x14ac:dyDescent="0.2">
      <c r="A38" s="2" t="s">
        <v>32</v>
      </c>
      <c r="C38" s="5"/>
      <c r="D38" s="9">
        <v>-175092.4</v>
      </c>
      <c r="E38" s="5">
        <f>C38+D38</f>
        <v>-175092.4</v>
      </c>
      <c r="G38" s="5"/>
    </row>
    <row r="39" spans="1:7" x14ac:dyDescent="0.2">
      <c r="C39" s="5"/>
      <c r="D39" s="5"/>
      <c r="E39" s="5"/>
      <c r="G39" s="5"/>
    </row>
    <row r="40" spans="1:7" x14ac:dyDescent="0.2">
      <c r="A40" s="2" t="s">
        <v>86</v>
      </c>
      <c r="C40" s="5"/>
      <c r="D40" s="5"/>
      <c r="E40" s="5"/>
      <c r="G40" s="5"/>
    </row>
    <row r="41" spans="1:7" x14ac:dyDescent="0.2">
      <c r="A41" s="2" t="s">
        <v>99</v>
      </c>
      <c r="C41" s="5">
        <v>565241.93999999994</v>
      </c>
      <c r="D41" s="5">
        <v>-23333.34</v>
      </c>
      <c r="E41" s="5">
        <f>C41+D41</f>
        <v>541908.6</v>
      </c>
      <c r="G41" s="5"/>
    </row>
    <row r="42" spans="1:7" x14ac:dyDescent="0.2">
      <c r="A42" s="2" t="s">
        <v>97</v>
      </c>
      <c r="C42" s="5">
        <v>0</v>
      </c>
      <c r="D42" s="5">
        <v>150000</v>
      </c>
      <c r="E42" s="5">
        <f>C42+D42</f>
        <v>150000</v>
      </c>
    </row>
    <row r="43" spans="1:7" x14ac:dyDescent="0.2">
      <c r="C43" s="5"/>
      <c r="D43" s="5"/>
      <c r="E43" s="5"/>
      <c r="G43" s="5"/>
    </row>
    <row r="44" spans="1:7" x14ac:dyDescent="0.2">
      <c r="A44" s="2" t="s">
        <v>87</v>
      </c>
      <c r="C44" s="5"/>
      <c r="D44" s="5"/>
      <c r="E44" s="5"/>
    </row>
    <row r="45" spans="1:7" x14ac:dyDescent="0.2">
      <c r="C45" s="5"/>
      <c r="D45" s="5"/>
      <c r="E45" s="5"/>
      <c r="G45" s="5"/>
    </row>
    <row r="46" spans="1:7" x14ac:dyDescent="0.2">
      <c r="A46" s="2" t="s">
        <v>88</v>
      </c>
      <c r="C46" s="5"/>
      <c r="D46" s="5"/>
      <c r="E46" s="5"/>
    </row>
    <row r="47" spans="1:7" x14ac:dyDescent="0.2">
      <c r="C47" s="5"/>
      <c r="D47" s="5"/>
      <c r="E47" s="5"/>
    </row>
    <row r="48" spans="1:7" x14ac:dyDescent="0.2">
      <c r="A48" s="2" t="s">
        <v>89</v>
      </c>
      <c r="C48" s="5"/>
      <c r="D48" s="5"/>
      <c r="E48" s="5"/>
    </row>
    <row r="49" spans="1:7" x14ac:dyDescent="0.2">
      <c r="A49" s="2" t="s">
        <v>90</v>
      </c>
      <c r="C49" s="5"/>
      <c r="D49" s="5"/>
      <c r="E49" s="5"/>
      <c r="G49" s="5"/>
    </row>
    <row r="50" spans="1:7" x14ac:dyDescent="0.2">
      <c r="A50" s="2" t="s">
        <v>92</v>
      </c>
      <c r="C50" s="5">
        <v>1713285.94</v>
      </c>
      <c r="D50" s="9">
        <v>-207231.83</v>
      </c>
      <c r="E50" s="5">
        <f>C50+D50</f>
        <v>1506054.1099999999</v>
      </c>
    </row>
    <row r="51" spans="1:7" x14ac:dyDescent="0.2">
      <c r="A51" s="2" t="s">
        <v>93</v>
      </c>
      <c r="C51" s="5">
        <v>541712.92000000004</v>
      </c>
      <c r="D51" s="5">
        <v>8570</v>
      </c>
      <c r="E51" s="5">
        <f>C51+D51</f>
        <v>550282.92000000004</v>
      </c>
    </row>
    <row r="52" spans="1:7" x14ac:dyDescent="0.2">
      <c r="A52" s="2" t="s">
        <v>94</v>
      </c>
      <c r="C52" s="5"/>
      <c r="D52" s="5"/>
      <c r="E52" s="5"/>
    </row>
    <row r="53" spans="1:7" x14ac:dyDescent="0.2">
      <c r="C53" s="5"/>
      <c r="D53" s="5"/>
      <c r="E53" s="5"/>
      <c r="G53" s="5"/>
    </row>
    <row r="54" spans="1:7" x14ac:dyDescent="0.2">
      <c r="A54" s="2" t="s">
        <v>95</v>
      </c>
      <c r="C54" s="5"/>
      <c r="D54" s="5"/>
      <c r="E54" s="5"/>
    </row>
    <row r="55" spans="1:7" x14ac:dyDescent="0.2">
      <c r="A55" s="2" t="s">
        <v>91</v>
      </c>
      <c r="C55" s="5">
        <v>85124.1</v>
      </c>
      <c r="D55" s="5">
        <v>-22170.59</v>
      </c>
      <c r="E55" s="5">
        <f>C55+D55</f>
        <v>62953.510000000009</v>
      </c>
    </row>
    <row r="56" spans="1:7" x14ac:dyDescent="0.2">
      <c r="C56" s="5"/>
      <c r="D56" s="5"/>
      <c r="E56" s="5"/>
    </row>
    <row r="57" spans="1:7" x14ac:dyDescent="0.2">
      <c r="A57" s="3" t="s">
        <v>96</v>
      </c>
      <c r="C57" s="1">
        <f>SUM(C36:C56)</f>
        <v>1974929.8299999996</v>
      </c>
      <c r="D57" s="1">
        <f>SUM(D36:D56)</f>
        <v>-269258.15999999997</v>
      </c>
      <c r="E57" s="1">
        <f>SUM(E36:E56)</f>
        <v>1705671.6699999997</v>
      </c>
      <c r="G57" s="5"/>
    </row>
    <row r="58" spans="1:7" x14ac:dyDescent="0.2">
      <c r="C58" s="5"/>
      <c r="D58" s="5"/>
      <c r="E58" s="5"/>
    </row>
    <row r="59" spans="1:7" x14ac:dyDescent="0.2">
      <c r="E59" s="5"/>
    </row>
    <row r="60" spans="1:7" x14ac:dyDescent="0.2">
      <c r="E60" s="5"/>
    </row>
  </sheetData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Tuloslaskelma</vt:lpstr>
      <vt:lpstr>Rahoituslaskelma</vt:lpstr>
      <vt:lpstr>Tase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Tanskanen Merja</dc:creator>
  <cp:lastModifiedBy>Itälahti Marko Utajärven kunta</cp:lastModifiedBy>
  <cp:lastPrinted>2025-03-13T11:36:08Z</cp:lastPrinted>
  <dcterms:created xsi:type="dcterms:W3CDTF">2003-12-03T10:23:47Z</dcterms:created>
  <dcterms:modified xsi:type="dcterms:W3CDTF">2026-03-13T07:28:34Z</dcterms:modified>
</cp:coreProperties>
</file>